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5" yWindow="65416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'Sheet1'!$A$1:$N$35</definedName>
  </definedNames>
  <calcPr fullCalcOnLoad="1"/>
</workbook>
</file>

<file path=xl/comments1.xml><?xml version="1.0" encoding="utf-8"?>
<comments xmlns="http://schemas.openxmlformats.org/spreadsheetml/2006/main">
  <authors>
    <author>Paul &amp; Vicki</author>
  </authors>
  <commentList>
    <comment ref="J7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click to show the list for event type to select.</t>
        </r>
      </text>
    </comment>
    <comment ref="K11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click to show the list to select gender.</t>
        </r>
      </text>
    </comment>
    <comment ref="K12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click to show the list to select gender.</t>
        </r>
      </text>
    </comment>
    <comment ref="K13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click to show the list to select gender.</t>
        </r>
      </text>
    </comment>
    <comment ref="K14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click to show the list to select gender.</t>
        </r>
      </text>
    </comment>
    <comment ref="K15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click to show the list to select gender.</t>
        </r>
      </text>
    </comment>
    <comment ref="L11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enter Yes or No from the list.</t>
        </r>
      </text>
    </comment>
    <comment ref="J10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enter each competitor's age in whole years as a number in the space below.</t>
        </r>
      </text>
    </comment>
    <comment ref="M18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If your team has at least two members of the same family who represent no less than two generations and one is a child (under 18), you may enter in the Family category.  Other non-related people may also be in the team.  If so, please click and then select "Yes" from the list.</t>
        </r>
      </text>
    </comment>
    <comment ref="L12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enter Yes or No from the list.</t>
        </r>
      </text>
    </comment>
    <comment ref="L13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enter Yes or No from the list.</t>
        </r>
      </text>
    </comment>
    <comment ref="L14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enter Yes or No from the list.</t>
        </r>
      </text>
    </comment>
    <comment ref="L15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enter Yes or No from the list.</t>
        </r>
      </text>
    </comment>
  </commentList>
</comments>
</file>

<file path=xl/sharedStrings.xml><?xml version="1.0" encoding="utf-8"?>
<sst xmlns="http://schemas.openxmlformats.org/spreadsheetml/2006/main" count="77" uniqueCount="72">
  <si>
    <t>First Name</t>
  </si>
  <si>
    <t>Last Name</t>
  </si>
  <si>
    <t>Home Address</t>
  </si>
  <si>
    <t>Phone</t>
  </si>
  <si>
    <t>Email</t>
  </si>
  <si>
    <t>Age</t>
  </si>
  <si>
    <t>Entry Fee</t>
  </si>
  <si>
    <t>Female</t>
  </si>
  <si>
    <t>Male</t>
  </si>
  <si>
    <t>Adult</t>
  </si>
  <si>
    <t>Child</t>
  </si>
  <si>
    <t xml:space="preserve">Event Type:  </t>
  </si>
  <si>
    <t xml:space="preserve">Gender Category:  </t>
  </si>
  <si>
    <t>Total Entry Fee Due:</t>
  </si>
  <si>
    <t>Counts for official use only</t>
  </si>
  <si>
    <t>Junior</t>
  </si>
  <si>
    <t>Open</t>
  </si>
  <si>
    <t>Vet</t>
  </si>
  <si>
    <t>S Vet</t>
  </si>
  <si>
    <t>All Juniors</t>
  </si>
  <si>
    <t>Rule</t>
  </si>
  <si>
    <t>Display</t>
  </si>
  <si>
    <t>Open, Veterans</t>
  </si>
  <si>
    <t>Open, Veterans, Super Veterans</t>
  </si>
  <si>
    <t xml:space="preserve">Event Category(s):  </t>
  </si>
  <si>
    <t>Sum</t>
  </si>
  <si>
    <t>Entry Fees</t>
  </si>
  <si>
    <t>Northern Territory Rogaining Association</t>
  </si>
  <si>
    <t>Notes:</t>
  </si>
  <si>
    <t>• Home address is required for insurance registration.</t>
  </si>
  <si>
    <t>• Event fees cover course setting, vetting, maps, food, insurance, safety equipment and admin costs.</t>
  </si>
  <si>
    <t xml:space="preserve">Entries Close:  </t>
  </si>
  <si>
    <t>Late entries may be accepted at the organiser's discretion</t>
  </si>
  <si>
    <t>For more information, forms, etc, please visit our website www.nt.rogaine.asn.au</t>
  </si>
  <si>
    <t>Count</t>
  </si>
  <si>
    <t>Vet - at least one between 40 and 55, all over 40</t>
  </si>
  <si>
    <t xml:space="preserve">Please select your intended payment method:  </t>
  </si>
  <si>
    <t>When complete, please save the file as Excel and email it back.</t>
  </si>
  <si>
    <t>Under 5 yrs</t>
  </si>
  <si>
    <t>5 - 13 yrs</t>
  </si>
  <si>
    <t>14 - 17 yrs</t>
  </si>
  <si>
    <t>Free</t>
  </si>
  <si>
    <t>• Any Children aged 13 and under must be accompanied by an Adult (18 or older).</t>
  </si>
  <si>
    <t>• Teams must comprise at least 2 members and not more than five.</t>
  </si>
  <si>
    <t>Please complete only the Pale Blue areas for all team members.</t>
  </si>
  <si>
    <t>Payment Information</t>
  </si>
  <si>
    <t>B'fast</t>
  </si>
  <si>
    <r>
      <rPr>
        <b/>
        <sz val="10"/>
        <color indexed="8"/>
        <rFont val="Calibri"/>
        <family val="2"/>
      </rPr>
      <t>Payments to:</t>
    </r>
    <r>
      <rPr>
        <sz val="10"/>
        <color indexed="8"/>
        <rFont val="Calibri"/>
        <family val="2"/>
      </rPr>
      <t xml:space="preserve">  </t>
    </r>
  </si>
  <si>
    <t>NT Rogaining Association</t>
  </si>
  <si>
    <t>BSB:</t>
  </si>
  <si>
    <t>065 901</t>
  </si>
  <si>
    <r>
      <rPr>
        <b/>
        <sz val="10"/>
        <color indexed="8"/>
        <rFont val="Calibri"/>
        <family val="2"/>
      </rPr>
      <t>Account No:</t>
    </r>
    <r>
      <rPr>
        <sz val="10"/>
        <color indexed="8"/>
        <rFont val="Calibri"/>
        <family val="2"/>
      </rPr>
      <t xml:space="preserve"> </t>
    </r>
  </si>
  <si>
    <t>1055 9967</t>
  </si>
  <si>
    <t>Gender</t>
  </si>
  <si>
    <t xml:space="preserve">Is this a Family entry? (see notes for conditions): </t>
  </si>
  <si>
    <t>• If your team has at least two members of the same family who represent no less than two generations and one is a child (under 18), you may enter in the Family category.  Other non-related people may also be in the team.</t>
  </si>
  <si>
    <t>U Vet</t>
  </si>
  <si>
    <t>Open - all teams</t>
  </si>
  <si>
    <t>U Vet - all over 64</t>
  </si>
  <si>
    <t>Selected to participate as a family</t>
  </si>
  <si>
    <t>S Vet - At least one between 55 and 64.  All over 55</t>
  </si>
  <si>
    <t xml:space="preserve">Family, </t>
  </si>
  <si>
    <t>Open, Vets, Super Vets, Ultra Vets</t>
  </si>
  <si>
    <t>Junior, Open</t>
  </si>
  <si>
    <t>65 and over</t>
  </si>
  <si>
    <t>Metrogaine Mania</t>
  </si>
  <si>
    <t>15th February  2017</t>
  </si>
  <si>
    <t>3 Hour Camp Quality Quest</t>
  </si>
  <si>
    <t xml:space="preserve">3 Hour Quest </t>
  </si>
  <si>
    <t>For EFT payments, please include name of one team member and “MM3”  in description field, e.g. Smith MM3</t>
  </si>
  <si>
    <t>No</t>
  </si>
  <si>
    <t>Saturday, 18th February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</si>
</sst>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[$-C09]dddd\,\ d\ mmmm\ yyyy"/>
  </numFmts>
  <fonts count="38"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9"/>
      <name val="Calibri"/>
      <family val="2"/>
    </font>
    <font>
      <b/>
      <sz val="16"/>
      <color indexed="8"/>
      <name val="Calibri"/>
      <family val="2"/>
    </font>
    <font>
      <b/>
      <i/>
      <sz val="18"/>
      <color indexed="62"/>
      <name val="Calibri"/>
      <family val="2"/>
    </font>
    <font>
      <b/>
      <sz val="14"/>
      <color indexed="62"/>
      <name val="Calibri"/>
      <family val="2"/>
    </font>
    <font>
      <b/>
      <sz val="9"/>
      <color indexed="8"/>
      <name val="Calibri"/>
      <family val="2"/>
    </font>
    <font>
      <b/>
      <i/>
      <sz val="10"/>
      <color indexed="10"/>
      <name val="Calibri"/>
      <family val="2"/>
    </font>
    <font>
      <b/>
      <i/>
      <sz val="18"/>
      <color indexed="62"/>
      <name val="Metropoli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8"/>
      <name val="Calibri"/>
      <family val="0"/>
    </font>
    <font>
      <sz val="8"/>
      <name val="Tahoma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0" xfId="0" applyFont="1" applyFill="1" applyBorder="1" applyAlignment="1">
      <alignment/>
    </xf>
    <xf numFmtId="0" fontId="4" fillId="10" borderId="10" xfId="0" applyFont="1" applyFill="1" applyBorder="1" applyAlignment="1">
      <alignment horizontal="center"/>
    </xf>
    <xf numFmtId="44" fontId="3" fillId="4" borderId="10" xfId="44" applyFont="1" applyFill="1" applyBorder="1" applyAlignment="1">
      <alignment/>
    </xf>
    <xf numFmtId="0" fontId="4" fillId="10" borderId="10" xfId="0" applyFont="1" applyFill="1" applyBorder="1" applyAlignment="1">
      <alignment horizontal="right"/>
    </xf>
    <xf numFmtId="44" fontId="4" fillId="4" borderId="11" xfId="44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49" fontId="3" fillId="2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4" borderId="10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2" borderId="10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right"/>
    </xf>
    <xf numFmtId="0" fontId="3" fillId="4" borderId="12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8" fontId="9" fillId="4" borderId="11" xfId="44" applyNumberFormat="1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28" fillId="2" borderId="10" xfId="52" applyFill="1" applyBorder="1" applyAlignment="1">
      <alignment/>
    </xf>
    <xf numFmtId="0" fontId="17" fillId="0" borderId="0" xfId="0" applyFont="1" applyAlignment="1">
      <alignment/>
    </xf>
    <xf numFmtId="0" fontId="3" fillId="2" borderId="12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4" borderId="13" xfId="0" applyFont="1" applyFill="1" applyBorder="1" applyAlignment="1">
      <alignment horizontal="right" vertical="top" wrapText="1"/>
    </xf>
    <xf numFmtId="0" fontId="3" fillId="4" borderId="0" xfId="0" applyFont="1" applyFill="1" applyBorder="1" applyAlignment="1">
      <alignment horizontal="right" vertical="top" wrapText="1"/>
    </xf>
    <xf numFmtId="0" fontId="4" fillId="10" borderId="12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2" borderId="14" xfId="0" applyFont="1" applyFill="1" applyBorder="1" applyAlignment="1">
      <alignment/>
    </xf>
    <xf numFmtId="0" fontId="3" fillId="10" borderId="10" xfId="0" applyFont="1" applyFill="1" applyBorder="1" applyAlignment="1">
      <alignment horizontal="right"/>
    </xf>
    <xf numFmtId="0" fontId="13" fillId="0" borderId="0" xfId="0" applyFont="1" applyAlignment="1">
      <alignment/>
    </xf>
    <xf numFmtId="0" fontId="3" fillId="10" borderId="12" xfId="0" applyFont="1" applyFill="1" applyBorder="1" applyAlignment="1">
      <alignment horizontal="center" vertical="top" wrapText="1"/>
    </xf>
    <xf numFmtId="0" fontId="3" fillId="10" borderId="14" xfId="0" applyFont="1" applyFill="1" applyBorder="1" applyAlignment="1">
      <alignment horizontal="center" vertical="top" wrapText="1"/>
    </xf>
    <xf numFmtId="0" fontId="3" fillId="10" borderId="11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right" vertical="top" wrapText="1"/>
    </xf>
    <xf numFmtId="0" fontId="3" fillId="4" borderId="16" xfId="0" applyFont="1" applyFill="1" applyBorder="1" applyAlignment="1">
      <alignment horizontal="right" vertical="top" wrapText="1"/>
    </xf>
    <xf numFmtId="0" fontId="7" fillId="0" borderId="0" xfId="52" applyFont="1" applyAlignment="1">
      <alignment/>
    </xf>
    <xf numFmtId="0" fontId="8" fillId="22" borderId="10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right" vertical="top" wrapText="1"/>
    </xf>
    <xf numFmtId="44" fontId="16" fillId="4" borderId="10" xfId="44" applyFont="1" applyFill="1" applyBorder="1" applyAlignment="1">
      <alignment horizontal="center" vertical="top"/>
    </xf>
    <xf numFmtId="0" fontId="10" fillId="4" borderId="12" xfId="0" applyFont="1" applyFill="1" applyBorder="1" applyAlignment="1">
      <alignment horizontal="right" vertical="top" wrapText="1"/>
    </xf>
    <xf numFmtId="0" fontId="10" fillId="4" borderId="14" xfId="0" applyFont="1" applyFill="1" applyBorder="1" applyAlignment="1">
      <alignment horizontal="right" vertical="top" wrapText="1"/>
    </xf>
    <xf numFmtId="0" fontId="10" fillId="4" borderId="11" xfId="0" applyFont="1" applyFill="1" applyBorder="1" applyAlignment="1">
      <alignment horizontal="right" vertical="top" wrapText="1"/>
    </xf>
    <xf numFmtId="0" fontId="16" fillId="4" borderId="1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top" wrapText="1"/>
    </xf>
    <xf numFmtId="0" fontId="3" fillId="4" borderId="17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4" borderId="16" xfId="0" applyFont="1" applyFill="1" applyBorder="1" applyAlignment="1">
      <alignment vertical="top" wrapText="1"/>
    </xf>
    <xf numFmtId="0" fontId="3" fillId="4" borderId="18" xfId="0" applyFont="1" applyFill="1" applyBorder="1" applyAlignment="1">
      <alignment vertical="top" wrapText="1"/>
    </xf>
    <xf numFmtId="0" fontId="4" fillId="10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16" fillId="10" borderId="12" xfId="0" applyFont="1" applyFill="1" applyBorder="1" applyAlignment="1">
      <alignment horizontal="center"/>
    </xf>
    <xf numFmtId="0" fontId="16" fillId="10" borderId="14" xfId="0" applyFont="1" applyFill="1" applyBorder="1" applyAlignment="1">
      <alignment horizontal="center"/>
    </xf>
    <xf numFmtId="0" fontId="16" fillId="10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28" fillId="2" borderId="10" xfId="52" applyFont="1" applyFill="1" applyBorder="1" applyAlignment="1" applyProtection="1">
      <alignment/>
      <protection/>
    </xf>
    <xf numFmtId="44" fontId="9" fillId="4" borderId="10" xfId="44" applyFont="1" applyFill="1" applyBorder="1" applyAlignment="1">
      <alignment vertical="top" wrapText="1"/>
    </xf>
    <xf numFmtId="44" fontId="9" fillId="4" borderId="10" xfId="44" applyFont="1" applyFill="1" applyBorder="1" applyAlignment="1">
      <alignment horizontal="center" vertical="top" wrapText="1"/>
    </xf>
    <xf numFmtId="164" fontId="5" fillId="22" borderId="10" xfId="0" applyNumberFormat="1" applyFont="1" applyFill="1" applyBorder="1" applyAlignment="1">
      <alignment horizontal="center"/>
    </xf>
    <xf numFmtId="0" fontId="18" fillId="22" borderId="0" xfId="0" applyFont="1" applyFill="1" applyAlignment="1">
      <alignment/>
    </xf>
    <xf numFmtId="0" fontId="14" fillId="22" borderId="0" xfId="0" applyFont="1" applyFill="1" applyAlignment="1">
      <alignment/>
    </xf>
    <xf numFmtId="0" fontId="15" fillId="22" borderId="0" xfId="0" applyFont="1" applyFill="1" applyAlignment="1">
      <alignment/>
    </xf>
    <xf numFmtId="0" fontId="3" fillId="4" borderId="10" xfId="0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colourbox.com/thumb_COLOURBOX2482177.jpg" TargetMode="External" /><Relationship Id="rId2" Type="http://schemas.openxmlformats.org/officeDocument/2006/relationships/hyperlink" Target="mailto:entries@nt.rogaine.asn.au" TargetMode="External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38100</xdr:rowOff>
    </xdr:from>
    <xdr:to>
      <xdr:col>8</xdr:col>
      <xdr:colOff>857250</xdr:colOff>
      <xdr:row>3</xdr:row>
      <xdr:rowOff>228600</xdr:rowOff>
    </xdr:to>
    <xdr:pic>
      <xdr:nvPicPr>
        <xdr:cNvPr id="1" name="il_fi" descr="http://images.colourbox.com/thumb_COLOURBOX2482177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914900" y="38100"/>
          <a:ext cx="8382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142875</xdr:colOff>
      <xdr:row>0</xdr:row>
      <xdr:rowOff>38100</xdr:rowOff>
    </xdr:from>
    <xdr:ext cx="1924050" cy="1038225"/>
    <xdr:sp>
      <xdr:nvSpPr>
        <xdr:cNvPr id="2" name="TextBox 3">
          <a:hlinkClick r:id="rId2"/>
        </xdr:cNvPr>
        <xdr:cNvSpPr txBox="1">
          <a:spLocks noChangeArrowheads="1"/>
        </xdr:cNvSpPr>
      </xdr:nvSpPr>
      <xdr:spPr>
        <a:xfrm>
          <a:off x="6781800" y="38100"/>
          <a:ext cx="19240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send completed form to: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entries@nt.rogaine.asn.au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 by post to: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1/11 Hinkler Cres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Fannie Bay NT 0820</a:t>
          </a:r>
        </a:p>
      </xdr:txBody>
    </xdr:sp>
    <xdr:clientData/>
  </xdr:oneCellAnchor>
  <xdr:twoCellAnchor editAs="oneCell">
    <xdr:from>
      <xdr:col>0</xdr:col>
      <xdr:colOff>28575</xdr:colOff>
      <xdr:row>0</xdr:row>
      <xdr:rowOff>47625</xdr:rowOff>
    </xdr:from>
    <xdr:to>
      <xdr:col>1</xdr:col>
      <xdr:colOff>685800</xdr:colOff>
      <xdr:row>3</xdr:row>
      <xdr:rowOff>219075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4762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876300</xdr:colOff>
      <xdr:row>0</xdr:row>
      <xdr:rowOff>57150</xdr:rowOff>
    </xdr:from>
    <xdr:to>
      <xdr:col>10</xdr:col>
      <xdr:colOff>180975</xdr:colOff>
      <xdr:row>4</xdr:row>
      <xdr:rowOff>66675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72150" y="57150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.rogaine.asn.a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7"/>
  <sheetViews>
    <sheetView tabSelected="1" zoomScalePageLayoutView="0" workbookViewId="0" topLeftCell="A1">
      <selection activeCell="P8" sqref="P8:P9"/>
    </sheetView>
  </sheetViews>
  <sheetFormatPr defaultColWidth="9.140625" defaultRowHeight="15"/>
  <cols>
    <col min="1" max="1" width="4.7109375" style="1" customWidth="1"/>
    <col min="2" max="2" width="10.421875" style="1" customWidth="1"/>
    <col min="3" max="3" width="9.140625" style="1" customWidth="1"/>
    <col min="4" max="6" width="8.28125" style="1" customWidth="1"/>
    <col min="7" max="7" width="12.421875" style="1" customWidth="1"/>
    <col min="8" max="8" width="11.8515625" style="1" bestFit="1" customWidth="1"/>
    <col min="9" max="9" width="19.7109375" style="1" customWidth="1"/>
    <col min="10" max="10" width="6.421875" style="1" customWidth="1"/>
    <col min="11" max="11" width="9.421875" style="1" customWidth="1"/>
    <col min="12" max="12" width="7.57421875" style="1" customWidth="1"/>
    <col min="13" max="13" width="11.57421875" style="1" customWidth="1"/>
    <col min="14" max="14" width="3.140625" style="1" customWidth="1"/>
    <col min="15" max="16384" width="9.140625" style="1" customWidth="1"/>
  </cols>
  <sheetData>
    <row r="1" spans="3:8" ht="21">
      <c r="C1" s="33" t="s">
        <v>27</v>
      </c>
      <c r="D1" s="33"/>
      <c r="E1" s="33"/>
      <c r="F1" s="33"/>
      <c r="G1" s="33"/>
      <c r="H1" s="33"/>
    </row>
    <row r="2" spans="3:8" ht="23.25">
      <c r="C2" s="72" t="s">
        <v>65</v>
      </c>
      <c r="D2" s="73"/>
      <c r="E2" s="73"/>
      <c r="F2" s="73"/>
      <c r="G2" s="73"/>
      <c r="H2" s="73"/>
    </row>
    <row r="3" spans="3:8" ht="18.75">
      <c r="C3" s="74" t="s">
        <v>67</v>
      </c>
      <c r="D3" s="74"/>
      <c r="E3" s="74"/>
      <c r="F3" s="74"/>
      <c r="G3" s="74"/>
      <c r="H3" s="74"/>
    </row>
    <row r="4" spans="3:15" ht="18.75">
      <c r="C4" s="74" t="s">
        <v>71</v>
      </c>
      <c r="D4" s="74"/>
      <c r="E4" s="74"/>
      <c r="F4" s="74"/>
      <c r="G4" s="74"/>
      <c r="H4" s="74"/>
      <c r="O4" s="23"/>
    </row>
    <row r="5" ht="12.75">
      <c r="O5" s="23"/>
    </row>
    <row r="6" spans="3:15" ht="12.75">
      <c r="C6" s="13" t="s">
        <v>44</v>
      </c>
      <c r="D6" s="14"/>
      <c r="E6" s="14"/>
      <c r="F6" s="14"/>
      <c r="G6" s="14"/>
      <c r="H6" s="15"/>
      <c r="O6" s="23"/>
    </row>
    <row r="7" spans="3:15" ht="15" customHeight="1">
      <c r="C7" s="60" t="s">
        <v>37</v>
      </c>
      <c r="D7" s="61"/>
      <c r="E7" s="61"/>
      <c r="F7" s="61"/>
      <c r="G7" s="61"/>
      <c r="H7" s="62"/>
      <c r="I7" s="5" t="s">
        <v>11</v>
      </c>
      <c r="J7" s="75" t="s">
        <v>68</v>
      </c>
      <c r="K7" s="75"/>
      <c r="L7" s="75"/>
      <c r="M7" s="75"/>
      <c r="O7" s="23"/>
    </row>
    <row r="8" spans="9:15" ht="15" customHeight="1">
      <c r="I8" s="5" t="s">
        <v>12</v>
      </c>
      <c r="J8" s="59">
        <f>IF(C67&gt;0,IF(C68&gt;0,"Mixed","Male"),IF(C68=0,"","Female"))</f>
      </c>
      <c r="K8" s="59"/>
      <c r="L8" s="59"/>
      <c r="M8" s="59"/>
      <c r="O8" s="23"/>
    </row>
    <row r="9" spans="9:13" ht="15" customHeight="1">
      <c r="I9" s="5" t="s">
        <v>24</v>
      </c>
      <c r="J9" s="18">
        <f>IF(J68=1,I68,"")</f>
      </c>
      <c r="K9" s="66">
        <f>IF(SUM(J11:J15)&gt;0,IF(J67=1,I67,IF(J70=1,I70,IF(J71=1,I71,IF(J72=1,I72,I69)))),"")</f>
      </c>
      <c r="L9" s="66"/>
      <c r="M9" s="67"/>
    </row>
    <row r="10" spans="2:13" ht="15" customHeight="1">
      <c r="B10" s="3" t="s">
        <v>0</v>
      </c>
      <c r="C10" s="28" t="s">
        <v>1</v>
      </c>
      <c r="D10" s="29"/>
      <c r="E10" s="28" t="s">
        <v>2</v>
      </c>
      <c r="F10" s="53"/>
      <c r="G10" s="29"/>
      <c r="H10" s="3" t="s">
        <v>3</v>
      </c>
      <c r="I10" s="3" t="s">
        <v>4</v>
      </c>
      <c r="J10" s="3" t="s">
        <v>5</v>
      </c>
      <c r="K10" s="3" t="s">
        <v>53</v>
      </c>
      <c r="L10" s="3" t="s">
        <v>46</v>
      </c>
      <c r="M10" s="3" t="s">
        <v>6</v>
      </c>
    </row>
    <row r="11" spans="2:13" ht="15" customHeight="1">
      <c r="B11" s="2"/>
      <c r="C11" s="24"/>
      <c r="D11" s="25"/>
      <c r="E11" s="24"/>
      <c r="F11" s="31"/>
      <c r="G11" s="25"/>
      <c r="H11" s="10"/>
      <c r="I11" s="68"/>
      <c r="J11" s="2"/>
      <c r="K11" s="2"/>
      <c r="L11" s="16" t="s">
        <v>70</v>
      </c>
      <c r="M11" s="4"/>
    </row>
    <row r="12" spans="2:13" ht="15" customHeight="1">
      <c r="B12" s="2"/>
      <c r="C12" s="24"/>
      <c r="D12" s="25"/>
      <c r="E12" s="24"/>
      <c r="F12" s="31"/>
      <c r="G12" s="25"/>
      <c r="H12" s="10"/>
      <c r="I12" s="22"/>
      <c r="J12" s="2"/>
      <c r="K12" s="2"/>
      <c r="L12" s="16" t="s">
        <v>70</v>
      </c>
      <c r="M12" s="4">
        <f>IF(J12&lt;&gt;0,(IF(J12&lt;5,0,IF(J12&lt;14,E$20,IF(J12&lt;18,F$20,IF(J12&lt;60,B$20,IF(J12&gt;64,C$20,B$20))))))+(IF(L12="Yes",F$21,0)),"")</f>
      </c>
    </row>
    <row r="13" spans="2:13" ht="15" customHeight="1">
      <c r="B13" s="2"/>
      <c r="C13" s="24"/>
      <c r="D13" s="25"/>
      <c r="E13" s="24"/>
      <c r="F13" s="31"/>
      <c r="G13" s="25"/>
      <c r="H13" s="10"/>
      <c r="I13" s="2"/>
      <c r="J13" s="2"/>
      <c r="K13" s="2"/>
      <c r="L13" s="16" t="s">
        <v>70</v>
      </c>
      <c r="M13" s="4">
        <f>IF(J13&lt;&gt;0,(IF(J13&lt;5,0,IF(J13&lt;14,E$20,IF(J13&lt;18,F$20,IF(J13&lt;60,B$20,IF(J13&gt;64,C$20,B$20))))))+(IF(L13="Yes",F$21,0)),"")</f>
      </c>
    </row>
    <row r="14" spans="2:13" ht="15" customHeight="1">
      <c r="B14" s="2"/>
      <c r="C14" s="24"/>
      <c r="D14" s="25"/>
      <c r="E14" s="54"/>
      <c r="F14" s="55"/>
      <c r="G14" s="56"/>
      <c r="H14" s="10"/>
      <c r="I14" s="2"/>
      <c r="J14" s="2"/>
      <c r="K14" s="2"/>
      <c r="L14" s="16" t="s">
        <v>70</v>
      </c>
      <c r="M14" s="4">
        <f>IF(J14&lt;&gt;0,(IF(J14&lt;5,0,IF(J14&lt;14,E$20,IF(J14&lt;18,F$20,IF(J14&lt;60,B$20,IF(J14&gt;64,C$20,B$20))))))+(IF(L14="Yes",F$21,0)),"")</f>
      </c>
    </row>
    <row r="15" spans="2:13" ht="15" customHeight="1">
      <c r="B15" s="2"/>
      <c r="C15" s="24"/>
      <c r="D15" s="25"/>
      <c r="E15" s="24"/>
      <c r="F15" s="31"/>
      <c r="G15" s="25"/>
      <c r="H15" s="10"/>
      <c r="I15" s="2"/>
      <c r="J15" s="2"/>
      <c r="K15" s="2"/>
      <c r="L15" s="16" t="s">
        <v>70</v>
      </c>
      <c r="M15" s="4">
        <f>IF(J15&lt;&gt;0,(IF(J15&lt;5,0,IF(J15&lt;14,E$20,IF(J15&lt;18,F$20,IF(J15&lt;60,B$20,IF(J15&gt;64,C$20,B$20))))))+(IF(L15="Yes",F$21,0)),"")</f>
      </c>
    </row>
    <row r="16" spans="11:13" ht="15" customHeight="1">
      <c r="K16" s="57" t="s">
        <v>13</v>
      </c>
      <c r="L16" s="58"/>
      <c r="M16" s="6">
        <f>SUM(M11:M15)</f>
        <v>0</v>
      </c>
    </row>
    <row r="17" spans="2:6" ht="12.75">
      <c r="B17" s="63" t="s">
        <v>26</v>
      </c>
      <c r="C17" s="64"/>
      <c r="D17" s="64"/>
      <c r="E17" s="64"/>
      <c r="F17" s="65"/>
    </row>
    <row r="18" spans="2:13" ht="12.75">
      <c r="B18" s="46" t="s">
        <v>9</v>
      </c>
      <c r="C18" s="42" t="s">
        <v>64</v>
      </c>
      <c r="D18" s="42" t="s">
        <v>10</v>
      </c>
      <c r="E18" s="42"/>
      <c r="F18" s="42"/>
      <c r="I18" s="32" t="s">
        <v>54</v>
      </c>
      <c r="J18" s="32"/>
      <c r="K18" s="32"/>
      <c r="L18" s="32"/>
      <c r="M18" s="2"/>
    </row>
    <row r="19" spans="2:6" ht="12.75" customHeight="1">
      <c r="B19" s="46"/>
      <c r="C19" s="42"/>
      <c r="D19" s="12" t="s">
        <v>38</v>
      </c>
      <c r="E19" s="12" t="s">
        <v>39</v>
      </c>
      <c r="F19" s="12" t="s">
        <v>40</v>
      </c>
    </row>
    <row r="20" spans="2:6" ht="12.75">
      <c r="B20" s="69">
        <v>49</v>
      </c>
      <c r="C20" s="69">
        <v>32</v>
      </c>
      <c r="D20" s="70" t="s">
        <v>41</v>
      </c>
      <c r="E20" s="69">
        <v>10</v>
      </c>
      <c r="F20" s="69">
        <v>20</v>
      </c>
    </row>
    <row r="21" spans="2:13" ht="12.75">
      <c r="B21" s="43"/>
      <c r="C21" s="44"/>
      <c r="D21" s="44"/>
      <c r="E21" s="45"/>
      <c r="F21" s="20"/>
      <c r="I21" s="32" t="s">
        <v>36</v>
      </c>
      <c r="J21" s="32"/>
      <c r="K21" s="32"/>
      <c r="L21" s="32"/>
      <c r="M21" s="19"/>
    </row>
    <row r="22" ht="12.75"/>
    <row r="23" spans="2:13" ht="12.75" customHeight="1">
      <c r="B23" s="8" t="s">
        <v>28</v>
      </c>
      <c r="J23" s="34" t="s">
        <v>45</v>
      </c>
      <c r="K23" s="35"/>
      <c r="L23" s="35"/>
      <c r="M23" s="36"/>
    </row>
    <row r="24" spans="2:13" ht="12.75" customHeight="1">
      <c r="B24" s="1" t="s">
        <v>43</v>
      </c>
      <c r="J24" s="37" t="s">
        <v>47</v>
      </c>
      <c r="K24" s="38"/>
      <c r="L24" s="51" t="s">
        <v>48</v>
      </c>
      <c r="M24" s="52"/>
    </row>
    <row r="25" spans="2:13" ht="12.75" customHeight="1">
      <c r="B25" s="1" t="s">
        <v>42</v>
      </c>
      <c r="J25" s="41" t="s">
        <v>49</v>
      </c>
      <c r="K25" s="27"/>
      <c r="L25" s="47" t="s">
        <v>50</v>
      </c>
      <c r="M25" s="48"/>
    </row>
    <row r="26" spans="2:13" ht="12.75" customHeight="1">
      <c r="B26" s="1" t="s">
        <v>29</v>
      </c>
      <c r="J26" s="26" t="s">
        <v>51</v>
      </c>
      <c r="K26" s="27"/>
      <c r="L26" s="47" t="s">
        <v>52</v>
      </c>
      <c r="M26" s="48"/>
    </row>
    <row r="27" spans="2:13" ht="12.75" customHeight="1">
      <c r="B27" s="50" t="s">
        <v>55</v>
      </c>
      <c r="C27" s="50"/>
      <c r="D27" s="50"/>
      <c r="E27" s="50"/>
      <c r="F27" s="50"/>
      <c r="G27" s="50"/>
      <c r="H27" s="50"/>
      <c r="J27" s="40" t="s">
        <v>69</v>
      </c>
      <c r="K27" s="40"/>
      <c r="L27" s="40"/>
      <c r="M27" s="40"/>
    </row>
    <row r="28" spans="2:13" ht="12.75" customHeight="1">
      <c r="B28" s="50"/>
      <c r="C28" s="50"/>
      <c r="D28" s="50"/>
      <c r="E28" s="50"/>
      <c r="F28" s="50"/>
      <c r="G28" s="50"/>
      <c r="H28" s="50"/>
      <c r="J28" s="40"/>
      <c r="K28" s="40"/>
      <c r="L28" s="40"/>
      <c r="M28" s="40"/>
    </row>
    <row r="29" spans="2:13" ht="12.75">
      <c r="B29" s="50"/>
      <c r="C29" s="50"/>
      <c r="D29" s="50"/>
      <c r="E29" s="50"/>
      <c r="F29" s="50"/>
      <c r="G29" s="50"/>
      <c r="H29" s="50"/>
      <c r="J29" s="40"/>
      <c r="K29" s="40"/>
      <c r="L29" s="40"/>
      <c r="M29" s="40"/>
    </row>
    <row r="30" spans="2:13" ht="12.75">
      <c r="B30" s="9" t="s">
        <v>30</v>
      </c>
      <c r="J30" s="49"/>
      <c r="K30" s="49"/>
      <c r="L30" s="49"/>
      <c r="M30" s="11"/>
    </row>
    <row r="31" ht="12.75">
      <c r="M31" s="11"/>
    </row>
    <row r="32" spans="9:13" ht="15">
      <c r="I32" s="17" t="s">
        <v>31</v>
      </c>
      <c r="J32" s="71" t="s">
        <v>66</v>
      </c>
      <c r="K32" s="71"/>
      <c r="L32" s="71"/>
      <c r="M32" s="71"/>
    </row>
    <row r="33" spans="9:13" ht="12.75">
      <c r="I33" s="30" t="s">
        <v>32</v>
      </c>
      <c r="J33" s="30"/>
      <c r="K33" s="30"/>
      <c r="L33" s="30"/>
      <c r="M33" s="30"/>
    </row>
    <row r="34" spans="2:13" ht="12.75">
      <c r="B34" s="39" t="s">
        <v>33</v>
      </c>
      <c r="C34" s="39"/>
      <c r="D34" s="39"/>
      <c r="E34" s="39"/>
      <c r="F34" s="39"/>
      <c r="G34" s="39"/>
      <c r="H34" s="39"/>
      <c r="J34" s="11"/>
      <c r="K34" s="11"/>
      <c r="L34" s="11"/>
      <c r="M34" s="11"/>
    </row>
    <row r="36" spans="1:15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12.75">
      <c r="A64" s="7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7"/>
      <c r="M64" s="7"/>
      <c r="N64" s="7"/>
      <c r="O64" s="7"/>
    </row>
    <row r="65" spans="1:15" ht="12.75">
      <c r="A65" s="7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7"/>
      <c r="M65" s="7"/>
      <c r="N65" s="7"/>
      <c r="O65" s="7"/>
    </row>
    <row r="66" spans="1:15" ht="12.75">
      <c r="A66" s="7"/>
      <c r="B66" s="21" t="s">
        <v>14</v>
      </c>
      <c r="C66" s="21"/>
      <c r="D66" s="21"/>
      <c r="E66" s="21"/>
      <c r="F66" s="21"/>
      <c r="G66" s="21" t="s">
        <v>20</v>
      </c>
      <c r="H66" s="21"/>
      <c r="I66" s="21" t="s">
        <v>21</v>
      </c>
      <c r="J66" s="21" t="s">
        <v>34</v>
      </c>
      <c r="K66" s="21"/>
      <c r="L66" s="7"/>
      <c r="M66" s="7"/>
      <c r="N66" s="7"/>
      <c r="O66" s="7"/>
    </row>
    <row r="67" spans="1:15" ht="12.75">
      <c r="A67" s="7"/>
      <c r="B67" s="21" t="s">
        <v>8</v>
      </c>
      <c r="C67" s="21">
        <f>COUNTIF(K11:K15,"Male")</f>
        <v>0</v>
      </c>
      <c r="D67" s="21"/>
      <c r="E67" s="21"/>
      <c r="F67" s="21"/>
      <c r="G67" s="21" t="s">
        <v>19</v>
      </c>
      <c r="H67" s="21"/>
      <c r="I67" s="21" t="s">
        <v>63</v>
      </c>
      <c r="J67" s="21">
        <f>IF(C69&gt;0,IF(C74&gt;C69,0,1),0)</f>
        <v>0</v>
      </c>
      <c r="K67" s="21"/>
      <c r="L67" s="7"/>
      <c r="M67" s="7"/>
      <c r="N67" s="7"/>
      <c r="O67" s="7"/>
    </row>
    <row r="68" spans="1:15" ht="12.75">
      <c r="A68" s="7"/>
      <c r="B68" s="21" t="s">
        <v>7</v>
      </c>
      <c r="C68" s="21">
        <f>COUNTIF(K11:K15,"Female")</f>
        <v>0</v>
      </c>
      <c r="D68" s="21"/>
      <c r="E68" s="21"/>
      <c r="F68" s="21"/>
      <c r="G68" s="21" t="s">
        <v>59</v>
      </c>
      <c r="H68" s="21"/>
      <c r="I68" s="21" t="s">
        <v>61</v>
      </c>
      <c r="J68" s="21">
        <f>IF(M18="Yes",1,0)</f>
        <v>0</v>
      </c>
      <c r="K68" s="21"/>
      <c r="L68" s="7"/>
      <c r="M68" s="7"/>
      <c r="N68" s="7"/>
      <c r="O68" s="7"/>
    </row>
    <row r="69" spans="1:15" ht="12.75">
      <c r="A69" s="7"/>
      <c r="B69" s="21" t="s">
        <v>15</v>
      </c>
      <c r="C69" s="21">
        <f>COUNTIF(J11:J15,"&lt;18")-COUNTIF(J11:J15,"&lt;5")</f>
        <v>0</v>
      </c>
      <c r="D69" s="21"/>
      <c r="E69" s="21"/>
      <c r="F69" s="21"/>
      <c r="G69" s="21" t="s">
        <v>57</v>
      </c>
      <c r="H69" s="21"/>
      <c r="I69" s="21" t="s">
        <v>16</v>
      </c>
      <c r="J69" s="21">
        <v>1</v>
      </c>
      <c r="K69" s="21"/>
      <c r="L69" s="7"/>
      <c r="M69" s="7"/>
      <c r="N69" s="7"/>
      <c r="O69" s="7"/>
    </row>
    <row r="70" spans="1:15" ht="12.75">
      <c r="A70" s="7"/>
      <c r="B70" s="21" t="s">
        <v>16</v>
      </c>
      <c r="C70" s="21">
        <f>COUNTIF(J11:J15,"&gt; 17")-COUNTIF(J11:J15,"&gt; 39")</f>
        <v>0</v>
      </c>
      <c r="D70" s="21"/>
      <c r="E70" s="21"/>
      <c r="F70" s="21"/>
      <c r="G70" s="21" t="s">
        <v>35</v>
      </c>
      <c r="H70" s="21"/>
      <c r="I70" s="21" t="s">
        <v>22</v>
      </c>
      <c r="J70" s="21">
        <f>IF(C71&gt;0,(IF(C69&gt;0,0,IF(C70=0,1,0))),0)</f>
        <v>0</v>
      </c>
      <c r="K70" s="21"/>
      <c r="L70" s="7"/>
      <c r="M70" s="7"/>
      <c r="N70" s="7"/>
      <c r="O70" s="7"/>
    </row>
    <row r="71" spans="1:15" ht="12.75">
      <c r="A71" s="7"/>
      <c r="B71" s="21" t="s">
        <v>17</v>
      </c>
      <c r="C71" s="21">
        <f>COUNTIF(J11:J15,"&gt; 39")-COUNTIF(J11:J15,"&gt; 54")</f>
        <v>0</v>
      </c>
      <c r="D71" s="21"/>
      <c r="E71" s="21"/>
      <c r="F71" s="21"/>
      <c r="G71" s="21" t="s">
        <v>60</v>
      </c>
      <c r="H71" s="21"/>
      <c r="I71" s="21" t="s">
        <v>23</v>
      </c>
      <c r="J71" s="21">
        <f>IF(C72&gt;0,IF(C71&gt;0,0,IF(C70&gt;0,0,IF(C69=0,1,0))),0)</f>
        <v>0</v>
      </c>
      <c r="K71" s="21"/>
      <c r="L71" s="7"/>
      <c r="M71" s="7"/>
      <c r="N71" s="7"/>
      <c r="O71" s="7"/>
    </row>
    <row r="72" spans="1:15" ht="12.75">
      <c r="A72" s="7"/>
      <c r="B72" s="21" t="s">
        <v>18</v>
      </c>
      <c r="C72" s="21">
        <f>COUNTIF(J11:J15,"&gt; 54")-COUNTIF(J11:J15,"&gt;64")</f>
        <v>0</v>
      </c>
      <c r="D72" s="21"/>
      <c r="E72" s="21"/>
      <c r="F72" s="21"/>
      <c r="G72" s="21" t="s">
        <v>58</v>
      </c>
      <c r="H72" s="21"/>
      <c r="I72" s="21" t="s">
        <v>62</v>
      </c>
      <c r="J72" s="21">
        <f>IF(C73&gt;0,IF(C72&gt;0,0,IF(C71&gt;0,0,IF(C70&gt;0,0,IF(C69&gt;0,0,1)))),0)</f>
        <v>0</v>
      </c>
      <c r="K72" s="21"/>
      <c r="L72" s="7"/>
      <c r="M72" s="7"/>
      <c r="N72" s="7"/>
      <c r="O72" s="7"/>
    </row>
    <row r="73" spans="1:15" ht="12.75">
      <c r="A73" s="7"/>
      <c r="B73" s="21" t="s">
        <v>56</v>
      </c>
      <c r="C73" s="21">
        <f>COUNTIF(J11:J15,"&gt; 64")</f>
        <v>0</v>
      </c>
      <c r="D73" s="21"/>
      <c r="E73" s="21"/>
      <c r="F73" s="21"/>
      <c r="G73" s="21"/>
      <c r="H73" s="21"/>
      <c r="I73" s="21"/>
      <c r="J73" s="21"/>
      <c r="K73" s="21"/>
      <c r="L73" s="7"/>
      <c r="M73" s="7"/>
      <c r="N73" s="7"/>
      <c r="O73" s="7"/>
    </row>
    <row r="74" spans="1:15" ht="12.75">
      <c r="A74" s="7"/>
      <c r="B74" s="21" t="s">
        <v>25</v>
      </c>
      <c r="C74" s="21">
        <f>SUM(C69:C73)</f>
        <v>0</v>
      </c>
      <c r="D74" s="21"/>
      <c r="E74" s="21"/>
      <c r="F74" s="21"/>
      <c r="G74" s="21"/>
      <c r="H74" s="21"/>
      <c r="I74" s="21"/>
      <c r="J74" s="21"/>
      <c r="K74" s="21"/>
      <c r="L74" s="7"/>
      <c r="M74" s="7"/>
      <c r="N74" s="7"/>
      <c r="O74" s="7"/>
    </row>
    <row r="75" spans="1:15" ht="12.75">
      <c r="A75" s="7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7"/>
      <c r="M75" s="7"/>
      <c r="N75" s="7"/>
      <c r="O75" s="7"/>
    </row>
    <row r="76" spans="1:15" ht="12.75">
      <c r="A76" s="7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7"/>
      <c r="M76" s="7"/>
      <c r="N76" s="7"/>
      <c r="O76" s="7"/>
    </row>
    <row r="77" spans="1:15" ht="12.75">
      <c r="A77" s="7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7"/>
      <c r="M77" s="7"/>
      <c r="N77" s="7"/>
      <c r="O77" s="7"/>
    </row>
    <row r="78" spans="1:15" ht="12.75">
      <c r="A78" s="7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7"/>
      <c r="M78" s="7"/>
      <c r="N78" s="7"/>
      <c r="O78" s="7"/>
    </row>
    <row r="79" spans="1:15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1:15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1:15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1:15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1:15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5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1:15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1:15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1:15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1:15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5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1:15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1:15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1:15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1:15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1:15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1:15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1:15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1:15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1:15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1:15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1:15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1:15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1:15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1:15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1:15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1:15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1:15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1:15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1:15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1:15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1:15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1:15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1:15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1:15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1:15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1:15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1:15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1:15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1:15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1:15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1:15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spans="1:15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1:15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spans="1:15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spans="1:15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</row>
    <row r="219" spans="1:15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</row>
    <row r="220" spans="1:15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</row>
    <row r="221" spans="1:15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</row>
    <row r="222" spans="1:15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</row>
    <row r="223" spans="1:15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</row>
    <row r="224" spans="1:15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</row>
    <row r="225" spans="1:15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</row>
    <row r="226" spans="1:15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</row>
    <row r="227" spans="1:15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</row>
    <row r="228" spans="1:15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</row>
    <row r="229" spans="1:15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</row>
    <row r="230" spans="1:15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</row>
    <row r="231" spans="1:15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</row>
    <row r="232" spans="1:15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</row>
    <row r="233" spans="1:15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</row>
    <row r="234" spans="1:15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</row>
    <row r="235" spans="1:15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</row>
    <row r="236" spans="1:15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</row>
    <row r="237" spans="1:15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</row>
    <row r="238" spans="1:15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</row>
    <row r="239" spans="1:15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</row>
    <row r="240" spans="1:15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</row>
    <row r="241" spans="1:15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</row>
    <row r="242" spans="1:15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</row>
    <row r="243" spans="1:15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</row>
    <row r="244" spans="1:15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</row>
    <row r="245" spans="1:15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</row>
    <row r="246" spans="1:15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</row>
    <row r="247" spans="1:15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</row>
    <row r="248" spans="1:15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</row>
    <row r="249" spans="1:15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</row>
    <row r="250" spans="1:15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</row>
    <row r="251" spans="1:15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</row>
    <row r="252" spans="1:15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</row>
    <row r="253" spans="1:15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</row>
    <row r="254" spans="1:15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</row>
    <row r="255" spans="1:15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</row>
    <row r="256" spans="1:15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</row>
    <row r="257" spans="1:15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</row>
    <row r="258" spans="1:15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</row>
    <row r="259" spans="1:15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</row>
    <row r="260" spans="1:15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</row>
    <row r="261" spans="1:15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</row>
    <row r="262" spans="1:15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</row>
    <row r="263" spans="1:15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</row>
    <row r="264" spans="1:15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</row>
    <row r="265" spans="1:15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</row>
    <row r="266" spans="1:15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</row>
    <row r="267" spans="1:15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1:15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</row>
    <row r="269" spans="1:15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spans="1:15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</row>
    <row r="271" spans="1:15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spans="1:15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</row>
    <row r="273" spans="1:15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spans="1:15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</row>
    <row r="275" spans="1:15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</row>
    <row r="276" spans="1:15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</row>
    <row r="277" spans="1:15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</row>
    <row r="278" spans="1:15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</row>
    <row r="279" spans="1:15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</row>
    <row r="280" spans="1:15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</row>
    <row r="281" spans="1:15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spans="1:15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</row>
    <row r="283" spans="1:15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</row>
    <row r="284" spans="1:15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</row>
    <row r="285" spans="1:15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</row>
    <row r="286" spans="1:15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</row>
    <row r="287" spans="1:15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</row>
    <row r="288" spans="1:15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spans="1:15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</row>
    <row r="290" spans="1:15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</row>
    <row r="291" spans="1:15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</row>
    <row r="292" spans="1:15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</row>
    <row r="293" spans="1:15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</row>
    <row r="294" spans="1:15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</row>
    <row r="295" spans="1:15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</row>
    <row r="296" spans="1:15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</row>
    <row r="297" spans="1:15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</row>
  </sheetData>
  <sheetProtection/>
  <protectedRanges>
    <protectedRange password="CED6" sqref="J7" name="Event Type"/>
    <protectedRange password="CED6" sqref="B14:J15" name="Team Details"/>
    <protectedRange password="CED6" sqref="B11:L11 M18 B12:J13 K12:L15" name="Team Details_1_2"/>
  </protectedRanges>
  <mergeCells count="41">
    <mergeCell ref="J7:M7"/>
    <mergeCell ref="J8:M8"/>
    <mergeCell ref="C7:H7"/>
    <mergeCell ref="B17:F17"/>
    <mergeCell ref="C13:D13"/>
    <mergeCell ref="K9:M9"/>
    <mergeCell ref="E10:G10"/>
    <mergeCell ref="C18:C19"/>
    <mergeCell ref="E14:G14"/>
    <mergeCell ref="K16:L16"/>
    <mergeCell ref="C12:D12"/>
    <mergeCell ref="J32:M32"/>
    <mergeCell ref="E13:G13"/>
    <mergeCell ref="C14:D14"/>
    <mergeCell ref="I21:L21"/>
    <mergeCell ref="E15:G15"/>
    <mergeCell ref="J30:L30"/>
    <mergeCell ref="L26:M26"/>
    <mergeCell ref="B27:H29"/>
    <mergeCell ref="L24:M24"/>
    <mergeCell ref="B34:H34"/>
    <mergeCell ref="J27:M29"/>
    <mergeCell ref="J25:K25"/>
    <mergeCell ref="D18:F18"/>
    <mergeCell ref="B21:E21"/>
    <mergeCell ref="B18:B19"/>
    <mergeCell ref="L25:M25"/>
    <mergeCell ref="C1:H1"/>
    <mergeCell ref="C2:H2"/>
    <mergeCell ref="C3:H3"/>
    <mergeCell ref="C4:H4"/>
    <mergeCell ref="C11:D11"/>
    <mergeCell ref="J26:K26"/>
    <mergeCell ref="C10:D10"/>
    <mergeCell ref="I33:M33"/>
    <mergeCell ref="E12:G12"/>
    <mergeCell ref="I18:L18"/>
    <mergeCell ref="C15:D15"/>
    <mergeCell ref="J23:M23"/>
    <mergeCell ref="E11:G11"/>
    <mergeCell ref="J24:K24"/>
  </mergeCells>
  <dataValidations count="6">
    <dataValidation type="list" allowBlank="1" showInputMessage="1" showErrorMessage="1" sqref="K11:K15">
      <formula1>"Female,Male"</formula1>
    </dataValidation>
    <dataValidation type="list" allowBlank="1" showInputMessage="1" showErrorMessage="1" sqref="M18">
      <formula1>"No,Yes"</formula1>
    </dataValidation>
    <dataValidation type="list" allowBlank="1" showInputMessage="1" showErrorMessage="1" sqref="M34">
      <formula1>"All Received,Some Received,None Received"</formula1>
    </dataValidation>
    <dataValidation type="list" allowBlank="1" showInputMessage="1" showErrorMessage="1" sqref="M21">
      <formula1>"EFT,Cash,Cheque,Money Order"</formula1>
    </dataValidation>
    <dataValidation type="list" allowBlank="1" showInputMessage="1" showErrorMessage="1" sqref="J7:M7">
      <formula1>"3 Hour Quest "</formula1>
    </dataValidation>
    <dataValidation type="list" allowBlank="1" showInputMessage="1" showErrorMessage="1" sqref="L11:L15">
      <formula1>"Yes,No"</formula1>
    </dataValidation>
  </dataValidations>
  <hyperlinks>
    <hyperlink ref="B34:H34" r:id="rId1" display="For more information, forms, etc, please visit our website www.nt.rogaine.asn.au"/>
  </hyperlinks>
  <printOptions/>
  <pageMargins left="0.7" right="0.7" top="0.75" bottom="0.75" header="0.3" footer="0.3"/>
  <pageSetup horizontalDpi="600" verticalDpi="600" orientation="landscape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&amp; Vicki</dc:creator>
  <cp:keywords/>
  <dc:description/>
  <cp:lastModifiedBy>Susi</cp:lastModifiedBy>
  <cp:lastPrinted>2016-04-17T05:12:17Z</cp:lastPrinted>
  <dcterms:created xsi:type="dcterms:W3CDTF">2015-04-19T04:22:54Z</dcterms:created>
  <dcterms:modified xsi:type="dcterms:W3CDTF">2016-11-26T00:18:03Z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